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Баллы" sheetId="1" r:id="rId1"/>
    <sheet name="Выполнение заданий" sheetId="2" r:id="rId2"/>
    <sheet name="XLR_NoRangeSheet" sheetId="3" state="veryHidden" r:id="rId3"/>
  </sheets>
  <definedNames>
    <definedName name="FirstSheetRange">'Баллы'!$A$6:$P$25</definedName>
    <definedName name="S1_FileName" hidden="1">'XLR_NoRangeSheet'!$G$6</definedName>
    <definedName name="S1_FName1" hidden="1">'XLR_NoRangeSheet'!$H$6</definedName>
    <definedName name="S1_FName10" hidden="1">'XLR_NoRangeSheet'!$Q$6</definedName>
    <definedName name="S1_FName11" hidden="1">'XLR_NoRangeSheet'!$R$6</definedName>
    <definedName name="S1_FName12" hidden="1">'XLR_NoRangeSheet'!$S$6</definedName>
    <definedName name="S1_FName13" hidden="1">'XLR_NoRangeSheet'!$T$6</definedName>
    <definedName name="S1_FName14" hidden="1">'XLR_NoRangeSheet'!$U$6</definedName>
    <definedName name="S1_FName15" hidden="1">'XLR_NoRangeSheet'!$V$6</definedName>
    <definedName name="S1_FName16" hidden="1">'XLR_NoRangeSheet'!$W$6</definedName>
    <definedName name="S1_FName17" hidden="1">'XLR_NoRangeSheet'!$X$6</definedName>
    <definedName name="S1_FName2" hidden="1">'XLR_NoRangeSheet'!$I$6</definedName>
    <definedName name="S1_FName3" hidden="1">'XLR_NoRangeSheet'!$J$6</definedName>
    <definedName name="S1_FName4" hidden="1">'XLR_NoRangeSheet'!$K$6</definedName>
    <definedName name="S1_FName5" hidden="1">'XLR_NoRangeSheet'!$L$6</definedName>
    <definedName name="S1_FName6" hidden="1">'XLR_NoRangeSheet'!$M$6</definedName>
    <definedName name="S1_FName7" hidden="1">'XLR_NoRangeSheet'!$N$6</definedName>
    <definedName name="S1_FName8" hidden="1">'XLR_NoRangeSheet'!$O$6</definedName>
    <definedName name="S1_FName9" hidden="1">'XLR_NoRangeSheet'!$P$6</definedName>
    <definedName name="S1_InstType" hidden="1">'XLR_NoRangeSheet'!$D$6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заданий'!$A$6:$M$24</definedName>
    <definedName name="XLR_ERRNAMESTR" hidden="1">'XLR_NoRangeSheet'!$B$5</definedName>
    <definedName name="XLR_VERSION" hidden="1">'XLR_NoRangeSheet'!$A$5</definedName>
    <definedName name="_xlnm.Print_Titles" localSheetId="0">'Баллы'!$1:$5</definedName>
    <definedName name="_xlnm.Print_Titles" localSheetId="1">'Выполнение заданий'!$1:$5</definedName>
  </definedNames>
  <calcPr fullCalcOnLoad="1"/>
</workbook>
</file>

<file path=xl/sharedStrings.xml><?xml version="1.0" encoding="utf-8"?>
<sst xmlns="http://schemas.openxmlformats.org/spreadsheetml/2006/main" count="409" uniqueCount="185">
  <si>
    <t/>
  </si>
  <si>
    <t>Среднее</t>
  </si>
  <si>
    <t>№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</si>
  <si>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</si>
  <si>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</si>
  <si>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</si>
  <si>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ППЭ: </t>
  </si>
  <si>
    <t>301</t>
  </si>
  <si>
    <t>06-Биология</t>
  </si>
  <si>
    <t xml:space="preserve">64-Саратовская область  </t>
  </si>
  <si>
    <t>Аудитория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</si>
  <si>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</si>
  <si>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</si>
  <si>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</si>
  <si>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</si>
  <si>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</si>
  <si>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</si>
  <si>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</si>
  <si>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</si>
  <si>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</si>
  <si>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</si>
  <si>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</si>
  <si>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</si>
  <si>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</si>
  <si>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</si>
  <si>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</si>
  <si>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</si>
  <si>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0009</t>
  </si>
  <si>
    <t>201422</t>
  </si>
  <si>
    <t>11</t>
  </si>
  <si>
    <t>Насирова</t>
  </si>
  <si>
    <t>Карина</t>
  </si>
  <si>
    <t>Илхамовна</t>
  </si>
  <si>
    <t>6304</t>
  </si>
  <si>
    <t>415202</t>
  </si>
  <si>
    <t>130</t>
  </si>
  <si>
    <t>201423</t>
  </si>
  <si>
    <t>Шамарова</t>
  </si>
  <si>
    <t>Акмарал</t>
  </si>
  <si>
    <t>Есетовна</t>
  </si>
  <si>
    <t>512956</t>
  </si>
  <si>
    <t>111</t>
  </si>
  <si>
    <t>12</t>
  </si>
  <si>
    <t>Курбатова</t>
  </si>
  <si>
    <t>Марина</t>
  </si>
  <si>
    <t>Владимировна</t>
  </si>
  <si>
    <t>607045</t>
  </si>
  <si>
    <t>113</t>
  </si>
  <si>
    <t>201424</t>
  </si>
  <si>
    <t>Урюпина</t>
  </si>
  <si>
    <t>Екатерина</t>
  </si>
  <si>
    <t>Сергеевна</t>
  </si>
  <si>
    <t>6305</t>
  </si>
  <si>
    <t>793159</t>
  </si>
  <si>
    <t>108</t>
  </si>
  <si>
    <t>201426</t>
  </si>
  <si>
    <t>Сарсенбаева</t>
  </si>
  <si>
    <t>Анастасия</t>
  </si>
  <si>
    <t>Мергалиевна</t>
  </si>
  <si>
    <t>626915</t>
  </si>
  <si>
    <t>121</t>
  </si>
  <si>
    <t>0018</t>
  </si>
  <si>
    <t>Сошникова</t>
  </si>
  <si>
    <t>Вера</t>
  </si>
  <si>
    <t>626975</t>
  </si>
  <si>
    <t>102</t>
  </si>
  <si>
    <t>Гельманова</t>
  </si>
  <si>
    <t>Камила</t>
  </si>
  <si>
    <t>Мурзахметовна</t>
  </si>
  <si>
    <t>6308</t>
  </si>
  <si>
    <t>193278</t>
  </si>
  <si>
    <t>13</t>
  </si>
  <si>
    <t>Елемесова</t>
  </si>
  <si>
    <t>Зульфия</t>
  </si>
  <si>
    <t>Альпкалиевна</t>
  </si>
  <si>
    <t>512697</t>
  </si>
  <si>
    <t>Жумашева</t>
  </si>
  <si>
    <t>Аселя</t>
  </si>
  <si>
    <t>Бахтваевна</t>
  </si>
  <si>
    <t>836277</t>
  </si>
  <si>
    <t>118</t>
  </si>
  <si>
    <t>Кутуков</t>
  </si>
  <si>
    <t>Алексей</t>
  </si>
  <si>
    <t>Александрович</t>
  </si>
  <si>
    <t>573550</t>
  </si>
  <si>
    <t>Сагутдинова</t>
  </si>
  <si>
    <t>Румия</t>
  </si>
  <si>
    <t>Садретдиновна</t>
  </si>
  <si>
    <t>573708</t>
  </si>
  <si>
    <t>119</t>
  </si>
  <si>
    <t>Умирзаков</t>
  </si>
  <si>
    <t>Султан</t>
  </si>
  <si>
    <t>Сабырбекович</t>
  </si>
  <si>
    <t>289405</t>
  </si>
  <si>
    <t>129</t>
  </si>
  <si>
    <t>Кудрявцева</t>
  </si>
  <si>
    <t>Анна</t>
  </si>
  <si>
    <t>Алексеевна</t>
  </si>
  <si>
    <t>667872</t>
  </si>
  <si>
    <t>115</t>
  </si>
  <si>
    <t>Федюнина</t>
  </si>
  <si>
    <t>Ирина</t>
  </si>
  <si>
    <t>Константиновна</t>
  </si>
  <si>
    <t>732909</t>
  </si>
  <si>
    <t>201425</t>
  </si>
  <si>
    <t>Тимощук</t>
  </si>
  <si>
    <t>Ольга</t>
  </si>
  <si>
    <t>Валерьевна</t>
  </si>
  <si>
    <t>836558</t>
  </si>
  <si>
    <t>104</t>
  </si>
  <si>
    <t>Дугин</t>
  </si>
  <si>
    <t>Илья</t>
  </si>
  <si>
    <t>836604</t>
  </si>
  <si>
    <t>126</t>
  </si>
  <si>
    <t>201428</t>
  </si>
  <si>
    <t>Сариев</t>
  </si>
  <si>
    <t>Эрик</t>
  </si>
  <si>
    <t>Гарипуллович</t>
  </si>
  <si>
    <t>770749</t>
  </si>
  <si>
    <t>122</t>
  </si>
  <si>
    <t>201429</t>
  </si>
  <si>
    <t>Сатанова</t>
  </si>
  <si>
    <t>Алия</t>
  </si>
  <si>
    <t>Романовна</t>
  </si>
  <si>
    <t>677778</t>
  </si>
  <si>
    <t>116</t>
  </si>
  <si>
    <t>201430</t>
  </si>
  <si>
    <t>Акжанов</t>
  </si>
  <si>
    <t>Данияр</t>
  </si>
  <si>
    <t>Кизятович</t>
  </si>
  <si>
    <t>724680</t>
  </si>
  <si>
    <t>+++++++++--++++++++-++++-++++-++++++</t>
  </si>
  <si>
    <t>12121211</t>
  </si>
  <si>
    <t>1(2)2(3)0(3)3(3)2(3)3(3)</t>
  </si>
  <si>
    <t>+++++++++++++++++++++++++++--++-++-+</t>
  </si>
  <si>
    <t>20222200</t>
  </si>
  <si>
    <t>1(2)0(3)2(3)1(3)2(3)2(3)</t>
  </si>
  <si>
    <t>-----+-+-++-++--+-+-----++----+--+--</t>
  </si>
  <si>
    <t>11102011</t>
  </si>
  <si>
    <t>1(2)1(3)0(3)1(3)0(3)0(3)</t>
  </si>
  <si>
    <t>+++--++++---+++----+-+-+++-+-+-+----</t>
  </si>
  <si>
    <t>11120001</t>
  </si>
  <si>
    <t>0(2)1(3)0(3)0(3)1(3)3(3)</t>
  </si>
  <si>
    <t>++-+++++-++++-++++---++++----+++++++</t>
  </si>
  <si>
    <t>12222101</t>
  </si>
  <si>
    <t>2(2)0(3)0(3)3(3)2(3)3(3)</t>
  </si>
  <si>
    <t>++++++++++++++++++++++++++++++-++-++</t>
  </si>
  <si>
    <t>22222221</t>
  </si>
  <si>
    <t>0(2)2(3)2(3)2(3)0(3)1(3)</t>
  </si>
  <si>
    <t>---------+-----+++-++----------++---</t>
  </si>
  <si>
    <t>02100000</t>
  </si>
  <si>
    <t>0(2)0(3)0(3)0(3)0(3)0(3)</t>
  </si>
  <si>
    <t>++++-++--+----++----+++--+-+--+--+-+</t>
  </si>
  <si>
    <t>10001000</t>
  </si>
  <si>
    <t>-------+---++----+--+----+-------+--</t>
  </si>
  <si>
    <t>10100000</t>
  </si>
  <si>
    <t>+--+++---+-+-+-+++-++++++----++----+</t>
  </si>
  <si>
    <t>10012010</t>
  </si>
  <si>
    <t>1(2)0(3)2(3)1(3)0(3)0(3)</t>
  </si>
  <si>
    <t>+---+--+--++---+-----+++++++----+---</t>
  </si>
  <si>
    <t>11200000</t>
  </si>
  <si>
    <t>1(2)0(3)1(3)0(3)0(3)0(3)</t>
  </si>
  <si>
    <t>++--++++--+-+++-++++-+--+++---+--+++</t>
  </si>
  <si>
    <t>00222120</t>
  </si>
  <si>
    <t>1(2)0(3)1(3)0(3)0(3)3(3)</t>
  </si>
  <si>
    <t>-++-+-+--+-++--+++--+---++---+--++-+</t>
  </si>
  <si>
    <t>11000011</t>
  </si>
  <si>
    <t>1(2)0(3)0(3)2(3)0(3)0(3)</t>
  </si>
  <si>
    <t>+-++++++-++----++-++-+++++-++++-----</t>
  </si>
  <si>
    <t>11222202</t>
  </si>
  <si>
    <t>0(2)2(3)2(3)0(3)0(3)0(3)</t>
  </si>
  <si>
    <t>++---+++-+-++--+------+-+++--+-+-+--</t>
  </si>
  <si>
    <t>21210022</t>
  </si>
  <si>
    <t>2(2)0(3)0(3)0(3)0(3)0(3)</t>
  </si>
  <si>
    <t>++++---++++-++++++-+-++-+++-+--+----</t>
  </si>
  <si>
    <t>21021001</t>
  </si>
  <si>
    <t>1(2)0(3)0(3)0(3)0(3)0(3)</t>
  </si>
  <si>
    <t>+-++-++---+++++--+--+-++-+-----++--+</t>
  </si>
  <si>
    <t>21202100</t>
  </si>
  <si>
    <t>1(2)1(3)1(3)1(3)0(3)0(3)</t>
  </si>
  <si>
    <t>+++-++-++++++++-+++-+-+--++-++++++-+</t>
  </si>
  <si>
    <t>10200211</t>
  </si>
  <si>
    <t>1(2)1(3)1(3)0(3)0(3)1(3)</t>
  </si>
  <si>
    <t>---+----+++-+---------+--+++-----+-+</t>
  </si>
  <si>
    <t>00000002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</si>
</sst>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3" xfId="0" applyNumberFormat="1" applyBorder="1" applyAlignment="1">
      <alignment/>
    </xf>
    <xf numFmtId="164" fontId="0" fillId="0" borderId="1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7" xfId="0" applyNumberForma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NumberFormat="1" applyBorder="1" applyAlignment="1">
      <alignment horizontal="center" vertical="center" wrapText="1"/>
    </xf>
    <xf numFmtId="164" fontId="0" fillId="0" borderId="20" xfId="0" applyNumberForma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2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R26"/>
  <sheetViews>
    <sheetView tabSelected="1" zoomScalePageLayoutView="0" workbookViewId="0" topLeftCell="A1">
      <selection activeCell="A21" sqref="A21:IV21"/>
    </sheetView>
  </sheetViews>
  <sheetFormatPr defaultColWidth="9.00390625" defaultRowHeight="12.75"/>
  <cols>
    <col min="1" max="1" width="4.25390625" style="0" customWidth="1"/>
    <col min="2" max="2" width="7.75390625" style="0" customWidth="1"/>
    <col min="3" max="3" width="8.375" style="0" customWidth="1"/>
    <col min="4" max="4" width="8.75390625" style="0" customWidth="1"/>
    <col min="6" max="6" width="14.25390625" style="0" bestFit="1" customWidth="1"/>
    <col min="7" max="7" width="11.25390625" style="0" bestFit="1" customWidth="1"/>
    <col min="8" max="8" width="14.75390625" style="0" bestFit="1" customWidth="1"/>
    <col min="9" max="10" width="14.75390625" style="0" customWidth="1"/>
    <col min="11" max="11" width="14.75390625" style="0" bestFit="1" customWidth="1"/>
    <col min="14" max="14" width="8.75390625" style="0" customWidth="1"/>
    <col min="15" max="15" width="7.625" style="0" customWidth="1"/>
    <col min="16" max="16" width="8.00390625" style="0" customWidth="1"/>
    <col min="17" max="17" width="5.25390625" style="0" customWidth="1"/>
    <col min="18" max="18" width="7.75390625" style="0" customWidth="1"/>
  </cols>
  <sheetData>
    <row r="1" spans="2:18" ht="16.5">
      <c r="B1" s="30" t="str">
        <f>S1_Title</f>
        <v>Протокол проверки результатов Единого государственного экзамена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2"/>
      <c r="R1" s="2"/>
    </row>
    <row r="2" spans="2:18" ht="16.5">
      <c r="B2" s="30" t="str">
        <f>S1_FileName</f>
        <v>64-Саратовская область  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2"/>
      <c r="R2" s="2"/>
    </row>
    <row r="3" spans="2:18" ht="16.5">
      <c r="B3" s="29" t="str">
        <f>S1_InstType</f>
        <v>Код ППЭ: </v>
      </c>
      <c r="C3" s="29"/>
      <c r="D3" s="29"/>
      <c r="E3" s="29"/>
      <c r="F3" s="29"/>
      <c r="G3" s="29"/>
      <c r="H3" s="29"/>
      <c r="I3" s="31" t="str">
        <f>S1_SchoolCode</f>
        <v>301</v>
      </c>
      <c r="J3" s="31"/>
      <c r="K3" s="31"/>
      <c r="L3" s="31"/>
      <c r="M3" s="31"/>
      <c r="N3" s="31"/>
      <c r="O3" s="31"/>
      <c r="P3" s="31"/>
      <c r="Q3" s="2"/>
      <c r="R3" s="2"/>
    </row>
    <row r="4" spans="2:18" ht="17.25" thickBot="1">
      <c r="B4" s="28" t="str">
        <f>S1_SubjectCode</f>
        <v>06-Биология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"/>
      <c r="R4" s="2"/>
    </row>
    <row r="5" spans="2:16" ht="51.75" thickBot="1">
      <c r="B5" s="21" t="s">
        <v>2</v>
      </c>
      <c r="C5" s="22" t="str">
        <f>S1_FName1</f>
        <v>Аудитория</v>
      </c>
      <c r="D5" s="22" t="str">
        <f>S1_FName2</f>
        <v>Код ОУ</v>
      </c>
      <c r="E5" s="22" t="str">
        <f>S1_FName3</f>
        <v>Класс</v>
      </c>
      <c r="F5" s="22" t="str">
        <f>S1_FName4</f>
        <v>Фамилия</v>
      </c>
      <c r="G5" s="22" t="str">
        <f>S1_FName5</f>
        <v>Имя</v>
      </c>
      <c r="H5" s="22" t="str">
        <f>S1_FName6</f>
        <v>Отчество</v>
      </c>
      <c r="I5" s="22" t="str">
        <f>S1_FName13</f>
        <v>Серия документа</v>
      </c>
      <c r="J5" s="22" t="str">
        <f>S1_FName14</f>
        <v>Номер документа</v>
      </c>
      <c r="K5" s="22" t="str">
        <f>S1_FName7</f>
        <v>Номер варианта</v>
      </c>
      <c r="L5" s="22" t="str">
        <f>S1_FName8</f>
        <v>Первичный балл</v>
      </c>
      <c r="M5" s="22" t="str">
        <f>S1_FName9</f>
        <v>Процент выполнения работы</v>
      </c>
      <c r="N5" s="22" t="str">
        <f>S1_FName15</f>
        <v>Балл</v>
      </c>
      <c r="O5" s="22" t="str">
        <f>S1_FName16</f>
        <v>Рейтинг</v>
      </c>
      <c r="P5" s="24" t="str">
        <f>S1_FName17</f>
        <v>Оценка</v>
      </c>
    </row>
    <row r="6" spans="2:16" ht="12.75" customHeight="1">
      <c r="B6" s="18">
        <v>1</v>
      </c>
      <c r="C6" s="19" t="s">
        <v>27</v>
      </c>
      <c r="D6" s="19" t="s">
        <v>28</v>
      </c>
      <c r="E6" s="19" t="s">
        <v>29</v>
      </c>
      <c r="F6" s="20" t="s">
        <v>30</v>
      </c>
      <c r="G6" s="20" t="s">
        <v>31</v>
      </c>
      <c r="H6" s="20" t="s">
        <v>32</v>
      </c>
      <c r="I6" s="20" t="s">
        <v>33</v>
      </c>
      <c r="J6" s="20" t="s">
        <v>34</v>
      </c>
      <c r="K6" s="19" t="s">
        <v>35</v>
      </c>
      <c r="L6" s="19">
        <v>53</v>
      </c>
      <c r="M6" s="19">
        <v>76</v>
      </c>
      <c r="N6" s="19">
        <v>71</v>
      </c>
      <c r="O6" s="19">
        <v>88.381611</v>
      </c>
      <c r="P6" s="25">
        <v>5</v>
      </c>
    </row>
    <row r="7" spans="2:16" ht="12.75" customHeight="1">
      <c r="B7" s="18">
        <v>2</v>
      </c>
      <c r="C7" s="19" t="s">
        <v>27</v>
      </c>
      <c r="D7" s="19" t="s">
        <v>36</v>
      </c>
      <c r="E7" s="19" t="s">
        <v>29</v>
      </c>
      <c r="F7" s="20" t="s">
        <v>37</v>
      </c>
      <c r="G7" s="20" t="s">
        <v>38</v>
      </c>
      <c r="H7" s="20" t="s">
        <v>39</v>
      </c>
      <c r="I7" s="20" t="s">
        <v>33</v>
      </c>
      <c r="J7" s="20" t="s">
        <v>40</v>
      </c>
      <c r="K7" s="19" t="s">
        <v>41</v>
      </c>
      <c r="L7" s="19">
        <v>50</v>
      </c>
      <c r="M7" s="19">
        <v>72</v>
      </c>
      <c r="N7" s="19">
        <v>68</v>
      </c>
      <c r="O7" s="19">
        <v>84.281609</v>
      </c>
      <c r="P7" s="25">
        <v>5</v>
      </c>
    </row>
    <row r="8" spans="2:16" ht="12.75" customHeight="1">
      <c r="B8" s="18">
        <v>3</v>
      </c>
      <c r="C8" s="19" t="s">
        <v>27</v>
      </c>
      <c r="D8" s="19" t="s">
        <v>36</v>
      </c>
      <c r="E8" s="19" t="s">
        <v>42</v>
      </c>
      <c r="F8" s="20" t="s">
        <v>43</v>
      </c>
      <c r="G8" s="20" t="s">
        <v>44</v>
      </c>
      <c r="H8" s="20" t="s">
        <v>45</v>
      </c>
      <c r="I8" s="20" t="s">
        <v>33</v>
      </c>
      <c r="J8" s="20" t="s">
        <v>46</v>
      </c>
      <c r="K8" s="19" t="s">
        <v>47</v>
      </c>
      <c r="L8" s="19">
        <v>22</v>
      </c>
      <c r="M8" s="19">
        <v>31</v>
      </c>
      <c r="N8" s="19">
        <v>40</v>
      </c>
      <c r="O8" s="19">
        <v>22.620075</v>
      </c>
      <c r="P8" s="25">
        <v>5</v>
      </c>
    </row>
    <row r="9" spans="2:16" ht="12.75" customHeight="1">
      <c r="B9" s="18">
        <v>4</v>
      </c>
      <c r="C9" s="19" t="s">
        <v>27</v>
      </c>
      <c r="D9" s="19" t="s">
        <v>48</v>
      </c>
      <c r="E9" s="19" t="s">
        <v>29</v>
      </c>
      <c r="F9" s="20" t="s">
        <v>49</v>
      </c>
      <c r="G9" s="20" t="s">
        <v>50</v>
      </c>
      <c r="H9" s="20" t="s">
        <v>51</v>
      </c>
      <c r="I9" s="20" t="s">
        <v>52</v>
      </c>
      <c r="J9" s="20" t="s">
        <v>53</v>
      </c>
      <c r="K9" s="19" t="s">
        <v>54</v>
      </c>
      <c r="L9" s="19">
        <v>29</v>
      </c>
      <c r="M9" s="19">
        <v>42</v>
      </c>
      <c r="N9" s="19">
        <v>47</v>
      </c>
      <c r="O9" s="19">
        <v>42.359302</v>
      </c>
      <c r="P9" s="25">
        <v>5</v>
      </c>
    </row>
    <row r="10" spans="2:16" ht="12.75" customHeight="1">
      <c r="B10" s="18">
        <v>5</v>
      </c>
      <c r="C10" s="19" t="s">
        <v>27</v>
      </c>
      <c r="D10" s="19" t="s">
        <v>55</v>
      </c>
      <c r="E10" s="19" t="s">
        <v>29</v>
      </c>
      <c r="F10" s="20" t="s">
        <v>56</v>
      </c>
      <c r="G10" s="20" t="s">
        <v>57</v>
      </c>
      <c r="H10" s="20" t="s">
        <v>58</v>
      </c>
      <c r="I10" s="20" t="s">
        <v>33</v>
      </c>
      <c r="J10" s="20" t="s">
        <v>59</v>
      </c>
      <c r="K10" s="19" t="s">
        <v>60</v>
      </c>
      <c r="L10" s="19">
        <v>47</v>
      </c>
      <c r="M10" s="19">
        <v>68</v>
      </c>
      <c r="N10" s="19">
        <v>65</v>
      </c>
      <c r="O10" s="19">
        <v>79.812693</v>
      </c>
      <c r="P10" s="25">
        <v>5</v>
      </c>
    </row>
    <row r="11" spans="2:16" ht="12.75" customHeight="1">
      <c r="B11" s="18">
        <v>6</v>
      </c>
      <c r="C11" s="19" t="s">
        <v>61</v>
      </c>
      <c r="D11" s="19" t="s">
        <v>28</v>
      </c>
      <c r="E11" s="19" t="s">
        <v>29</v>
      </c>
      <c r="F11" s="20" t="s">
        <v>62</v>
      </c>
      <c r="G11" s="20" t="s">
        <v>63</v>
      </c>
      <c r="H11" s="20" t="s">
        <v>51</v>
      </c>
      <c r="I11" s="20" t="s">
        <v>33</v>
      </c>
      <c r="J11" s="20" t="s">
        <v>64</v>
      </c>
      <c r="K11" s="19" t="s">
        <v>65</v>
      </c>
      <c r="L11" s="19">
        <v>56</v>
      </c>
      <c r="M11" s="19">
        <v>81</v>
      </c>
      <c r="N11" s="19">
        <v>74</v>
      </c>
      <c r="O11" s="19">
        <v>91.944869</v>
      </c>
      <c r="P11" s="25">
        <v>5</v>
      </c>
    </row>
    <row r="12" spans="2:16" ht="12.75" customHeight="1">
      <c r="B12" s="18">
        <v>7</v>
      </c>
      <c r="C12" s="19" t="s">
        <v>61</v>
      </c>
      <c r="D12" s="19" t="s">
        <v>28</v>
      </c>
      <c r="E12" s="19" t="s">
        <v>42</v>
      </c>
      <c r="F12" s="20" t="s">
        <v>66</v>
      </c>
      <c r="G12" s="20" t="s">
        <v>67</v>
      </c>
      <c r="H12" s="20" t="s">
        <v>68</v>
      </c>
      <c r="I12" s="20" t="s">
        <v>69</v>
      </c>
      <c r="J12" s="20" t="s">
        <v>70</v>
      </c>
      <c r="K12" s="19" t="s">
        <v>60</v>
      </c>
      <c r="L12" s="19">
        <v>11</v>
      </c>
      <c r="M12" s="19">
        <v>15</v>
      </c>
      <c r="N12" s="19">
        <v>29</v>
      </c>
      <c r="O12" s="19">
        <v>1.537402</v>
      </c>
      <c r="P12" s="25">
        <v>2</v>
      </c>
    </row>
    <row r="13" spans="2:16" ht="12.75" customHeight="1">
      <c r="B13" s="18">
        <v>8</v>
      </c>
      <c r="C13" s="19" t="s">
        <v>61</v>
      </c>
      <c r="D13" s="19" t="s">
        <v>28</v>
      </c>
      <c r="E13" s="19" t="s">
        <v>71</v>
      </c>
      <c r="F13" s="20" t="s">
        <v>72</v>
      </c>
      <c r="G13" s="20" t="s">
        <v>73</v>
      </c>
      <c r="H13" s="20" t="s">
        <v>74</v>
      </c>
      <c r="I13" s="20" t="s">
        <v>33</v>
      </c>
      <c r="J13" s="20" t="s">
        <v>75</v>
      </c>
      <c r="K13" s="19" t="s">
        <v>35</v>
      </c>
      <c r="L13" s="19">
        <v>19</v>
      </c>
      <c r="M13" s="19">
        <v>27</v>
      </c>
      <c r="N13" s="19">
        <v>37</v>
      </c>
      <c r="O13" s="19">
        <v>14.515861</v>
      </c>
      <c r="P13" s="25">
        <v>5</v>
      </c>
    </row>
    <row r="14" spans="2:16" ht="12.75" customHeight="1">
      <c r="B14" s="18">
        <v>9</v>
      </c>
      <c r="C14" s="19" t="s">
        <v>61</v>
      </c>
      <c r="D14" s="19" t="s">
        <v>28</v>
      </c>
      <c r="E14" s="19" t="s">
        <v>71</v>
      </c>
      <c r="F14" s="20" t="s">
        <v>76</v>
      </c>
      <c r="G14" s="20" t="s">
        <v>77</v>
      </c>
      <c r="H14" s="20" t="s">
        <v>78</v>
      </c>
      <c r="I14" s="20" t="s">
        <v>52</v>
      </c>
      <c r="J14" s="20" t="s">
        <v>79</v>
      </c>
      <c r="K14" s="19" t="s">
        <v>80</v>
      </c>
      <c r="L14" s="19">
        <v>9</v>
      </c>
      <c r="M14" s="19">
        <v>13</v>
      </c>
      <c r="N14" s="19">
        <v>27</v>
      </c>
      <c r="O14" s="19">
        <v>0.582661</v>
      </c>
      <c r="P14" s="25">
        <v>2</v>
      </c>
    </row>
    <row r="15" spans="2:16" ht="12.75" customHeight="1">
      <c r="B15" s="18">
        <v>10</v>
      </c>
      <c r="C15" s="19" t="s">
        <v>61</v>
      </c>
      <c r="D15" s="19" t="s">
        <v>28</v>
      </c>
      <c r="E15" s="19" t="s">
        <v>71</v>
      </c>
      <c r="F15" s="20" t="s">
        <v>81</v>
      </c>
      <c r="G15" s="20" t="s">
        <v>82</v>
      </c>
      <c r="H15" s="20" t="s">
        <v>83</v>
      </c>
      <c r="I15" s="20" t="s">
        <v>33</v>
      </c>
      <c r="J15" s="20" t="s">
        <v>84</v>
      </c>
      <c r="K15" s="19" t="s">
        <v>41</v>
      </c>
      <c r="L15" s="19">
        <v>28</v>
      </c>
      <c r="M15" s="19">
        <v>40</v>
      </c>
      <c r="N15" s="19">
        <v>46</v>
      </c>
      <c r="O15" s="19">
        <v>39.69062</v>
      </c>
      <c r="P15" s="25">
        <v>5</v>
      </c>
    </row>
    <row r="16" spans="2:16" ht="12.75" customHeight="1">
      <c r="B16" s="18">
        <v>11</v>
      </c>
      <c r="C16" s="19" t="s">
        <v>61</v>
      </c>
      <c r="D16" s="19" t="s">
        <v>28</v>
      </c>
      <c r="E16" s="19" t="s">
        <v>71</v>
      </c>
      <c r="F16" s="20" t="s">
        <v>85</v>
      </c>
      <c r="G16" s="20" t="s">
        <v>86</v>
      </c>
      <c r="H16" s="20" t="s">
        <v>87</v>
      </c>
      <c r="I16" s="20" t="s">
        <v>33</v>
      </c>
      <c r="J16" s="20" t="s">
        <v>88</v>
      </c>
      <c r="K16" s="19" t="s">
        <v>89</v>
      </c>
      <c r="L16" s="19">
        <v>20</v>
      </c>
      <c r="M16" s="19">
        <v>28</v>
      </c>
      <c r="N16" s="19">
        <v>38</v>
      </c>
      <c r="O16" s="19">
        <v>17.122003</v>
      </c>
      <c r="P16" s="25">
        <v>5</v>
      </c>
    </row>
    <row r="17" spans="2:16" ht="12.75" customHeight="1">
      <c r="B17" s="18">
        <v>12</v>
      </c>
      <c r="C17" s="19" t="s">
        <v>61</v>
      </c>
      <c r="D17" s="19" t="s">
        <v>36</v>
      </c>
      <c r="E17" s="19" t="s">
        <v>29</v>
      </c>
      <c r="F17" s="20" t="s">
        <v>90</v>
      </c>
      <c r="G17" s="20" t="s">
        <v>91</v>
      </c>
      <c r="H17" s="20" t="s">
        <v>92</v>
      </c>
      <c r="I17" s="20" t="s">
        <v>69</v>
      </c>
      <c r="J17" s="20" t="s">
        <v>93</v>
      </c>
      <c r="K17" s="19" t="s">
        <v>94</v>
      </c>
      <c r="L17" s="19">
        <v>36</v>
      </c>
      <c r="M17" s="19">
        <v>52</v>
      </c>
      <c r="N17" s="19">
        <v>54</v>
      </c>
      <c r="O17" s="19">
        <v>59.352265</v>
      </c>
      <c r="P17" s="25">
        <v>5</v>
      </c>
    </row>
    <row r="18" spans="2:16" ht="12.75" customHeight="1">
      <c r="B18" s="18">
        <v>13</v>
      </c>
      <c r="C18" s="19" t="s">
        <v>61</v>
      </c>
      <c r="D18" s="19" t="s">
        <v>36</v>
      </c>
      <c r="E18" s="19" t="s">
        <v>42</v>
      </c>
      <c r="F18" s="20" t="s">
        <v>95</v>
      </c>
      <c r="G18" s="20" t="s">
        <v>96</v>
      </c>
      <c r="H18" s="20" t="s">
        <v>97</v>
      </c>
      <c r="I18" s="20" t="s">
        <v>33</v>
      </c>
      <c r="J18" s="20" t="s">
        <v>98</v>
      </c>
      <c r="K18" s="19" t="s">
        <v>99</v>
      </c>
      <c r="L18" s="19">
        <v>24</v>
      </c>
      <c r="M18" s="19">
        <v>34</v>
      </c>
      <c r="N18" s="19">
        <v>42</v>
      </c>
      <c r="O18" s="19">
        <v>28.361978</v>
      </c>
      <c r="P18" s="25">
        <v>5</v>
      </c>
    </row>
    <row r="19" spans="2:16" ht="12.75" customHeight="1">
      <c r="B19" s="18">
        <v>14</v>
      </c>
      <c r="C19" s="19" t="s">
        <v>61</v>
      </c>
      <c r="D19" s="19" t="s">
        <v>48</v>
      </c>
      <c r="E19" s="19" t="s">
        <v>29</v>
      </c>
      <c r="F19" s="20" t="s">
        <v>100</v>
      </c>
      <c r="G19" s="20" t="s">
        <v>101</v>
      </c>
      <c r="H19" s="20" t="s">
        <v>102</v>
      </c>
      <c r="I19" s="20" t="s">
        <v>52</v>
      </c>
      <c r="J19" s="20" t="s">
        <v>103</v>
      </c>
      <c r="K19" s="19" t="s">
        <v>54</v>
      </c>
      <c r="L19" s="19">
        <v>38</v>
      </c>
      <c r="M19" s="19">
        <v>55</v>
      </c>
      <c r="N19" s="19">
        <v>56</v>
      </c>
      <c r="O19" s="19">
        <v>63.657307</v>
      </c>
      <c r="P19" s="25">
        <v>5</v>
      </c>
    </row>
    <row r="20" spans="2:16" ht="12.75" customHeight="1">
      <c r="B20" s="18">
        <v>15</v>
      </c>
      <c r="C20" s="19" t="s">
        <v>61</v>
      </c>
      <c r="D20" s="19" t="s">
        <v>104</v>
      </c>
      <c r="E20" s="19" t="s">
        <v>29</v>
      </c>
      <c r="F20" s="20" t="s">
        <v>105</v>
      </c>
      <c r="G20" s="20" t="s">
        <v>106</v>
      </c>
      <c r="H20" s="20" t="s">
        <v>107</v>
      </c>
      <c r="I20" s="20" t="s">
        <v>52</v>
      </c>
      <c r="J20" s="20" t="s">
        <v>108</v>
      </c>
      <c r="K20" s="19" t="s">
        <v>109</v>
      </c>
      <c r="L20" s="19">
        <v>28</v>
      </c>
      <c r="M20" s="19">
        <v>40</v>
      </c>
      <c r="N20" s="19">
        <v>46</v>
      </c>
      <c r="O20" s="19">
        <v>39.69062</v>
      </c>
      <c r="P20" s="25">
        <v>5</v>
      </c>
    </row>
    <row r="21" spans="2:16" ht="12.75" customHeight="1">
      <c r="B21" s="18">
        <v>16</v>
      </c>
      <c r="C21" s="19" t="s">
        <v>61</v>
      </c>
      <c r="D21" s="19" t="s">
        <v>55</v>
      </c>
      <c r="E21" s="19" t="s">
        <v>29</v>
      </c>
      <c r="F21" s="20" t="s">
        <v>110</v>
      </c>
      <c r="G21" s="20" t="s">
        <v>111</v>
      </c>
      <c r="H21" s="20" t="s">
        <v>83</v>
      </c>
      <c r="I21" s="20" t="s">
        <v>52</v>
      </c>
      <c r="J21" s="20" t="s">
        <v>112</v>
      </c>
      <c r="K21" s="19" t="s">
        <v>113</v>
      </c>
      <c r="L21" s="19">
        <v>30</v>
      </c>
      <c r="M21" s="19">
        <v>43</v>
      </c>
      <c r="N21" s="19">
        <v>48</v>
      </c>
      <c r="O21" s="19">
        <v>44.989194</v>
      </c>
      <c r="P21" s="25">
        <v>5</v>
      </c>
    </row>
    <row r="22" spans="2:16" ht="12.75" customHeight="1">
      <c r="B22" s="18">
        <v>17</v>
      </c>
      <c r="C22" s="19" t="s">
        <v>61</v>
      </c>
      <c r="D22" s="19" t="s">
        <v>114</v>
      </c>
      <c r="E22" s="19" t="s">
        <v>29</v>
      </c>
      <c r="F22" s="20" t="s">
        <v>115</v>
      </c>
      <c r="G22" s="20" t="s">
        <v>116</v>
      </c>
      <c r="H22" s="20" t="s">
        <v>117</v>
      </c>
      <c r="I22" s="20" t="s">
        <v>52</v>
      </c>
      <c r="J22" s="20" t="s">
        <v>118</v>
      </c>
      <c r="K22" s="19" t="s">
        <v>119</v>
      </c>
      <c r="L22" s="19">
        <v>30</v>
      </c>
      <c r="M22" s="19">
        <v>43</v>
      </c>
      <c r="N22" s="19">
        <v>48</v>
      </c>
      <c r="O22" s="19">
        <v>44.989194</v>
      </c>
      <c r="P22" s="25">
        <v>5</v>
      </c>
    </row>
    <row r="23" spans="2:16" ht="12.75" customHeight="1">
      <c r="B23" s="18">
        <v>18</v>
      </c>
      <c r="C23" s="19" t="s">
        <v>61</v>
      </c>
      <c r="D23" s="19" t="s">
        <v>120</v>
      </c>
      <c r="E23" s="19" t="s">
        <v>29</v>
      </c>
      <c r="F23" s="20" t="s">
        <v>121</v>
      </c>
      <c r="G23" s="20" t="s">
        <v>122</v>
      </c>
      <c r="H23" s="20" t="s">
        <v>123</v>
      </c>
      <c r="I23" s="20" t="s">
        <v>33</v>
      </c>
      <c r="J23" s="20" t="s">
        <v>124</v>
      </c>
      <c r="K23" s="19" t="s">
        <v>125</v>
      </c>
      <c r="L23" s="19">
        <v>38</v>
      </c>
      <c r="M23" s="19">
        <v>55</v>
      </c>
      <c r="N23" s="19">
        <v>56</v>
      </c>
      <c r="O23" s="19">
        <v>63.657307</v>
      </c>
      <c r="P23" s="25">
        <v>5</v>
      </c>
    </row>
    <row r="24" spans="2:16" ht="12.75" customHeight="1">
      <c r="B24" s="18">
        <v>19</v>
      </c>
      <c r="C24" s="19" t="s">
        <v>61</v>
      </c>
      <c r="D24" s="19" t="s">
        <v>126</v>
      </c>
      <c r="E24" s="19" t="s">
        <v>42</v>
      </c>
      <c r="F24" s="20" t="s">
        <v>127</v>
      </c>
      <c r="G24" s="20" t="s">
        <v>128</v>
      </c>
      <c r="H24" s="20" t="s">
        <v>129</v>
      </c>
      <c r="I24" s="20" t="s">
        <v>52</v>
      </c>
      <c r="J24" s="20" t="s">
        <v>130</v>
      </c>
      <c r="K24" s="19" t="s">
        <v>47</v>
      </c>
      <c r="L24" s="19">
        <v>14</v>
      </c>
      <c r="M24" s="19">
        <v>20</v>
      </c>
      <c r="N24" s="19">
        <v>32</v>
      </c>
      <c r="O24" s="19">
        <v>4.510873</v>
      </c>
      <c r="P24" s="25">
        <v>2</v>
      </c>
    </row>
    <row r="25" spans="2:16" ht="13.5" thickBot="1">
      <c r="B25" s="8"/>
      <c r="C25" s="9"/>
      <c r="D25" s="9"/>
      <c r="E25" s="9"/>
      <c r="F25" s="9"/>
      <c r="G25" s="9"/>
      <c r="H25" s="9"/>
      <c r="I25" s="9"/>
      <c r="J25" s="9"/>
      <c r="K25" s="16" t="s">
        <v>1</v>
      </c>
      <c r="L25" s="17">
        <f>AVERAGE($L$6:$L$24)</f>
        <v>30.63157894736842</v>
      </c>
      <c r="M25" s="17">
        <f>AVERAGE($M$6:$M$24)</f>
        <v>43.94736842105263</v>
      </c>
      <c r="N25" s="17">
        <f>AVERAGE($N$6:$N$24)</f>
        <v>48.63157894736842</v>
      </c>
      <c r="O25" s="17">
        <f>AVERAGE($O$6:$O$24)</f>
        <v>43.79249705263158</v>
      </c>
      <c r="P25" s="23">
        <f>AVERAGE($P$6:$P$24)</f>
        <v>4.526315789473684</v>
      </c>
    </row>
    <row r="26" spans="2:13" ht="12.7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</sheetData>
  <sheetProtection/>
  <mergeCells count="5">
    <mergeCell ref="B4:P4"/>
    <mergeCell ref="B3:H3"/>
    <mergeCell ref="B1:P1"/>
    <mergeCell ref="B2:P2"/>
    <mergeCell ref="I3:P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8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N26"/>
  <sheetViews>
    <sheetView zoomScalePageLayoutView="0" workbookViewId="0" topLeftCell="A1">
      <selection activeCell="A21" sqref="A21:IV21"/>
    </sheetView>
  </sheetViews>
  <sheetFormatPr defaultColWidth="9.00390625" defaultRowHeight="12.75"/>
  <cols>
    <col min="1" max="1" width="4.125" style="0" customWidth="1"/>
    <col min="2" max="2" width="6.25390625" style="0" customWidth="1"/>
    <col min="3" max="3" width="8.375" style="0" customWidth="1"/>
    <col min="4" max="4" width="8.75390625" style="0" customWidth="1"/>
    <col min="6" max="6" width="12.25390625" style="0" bestFit="1" customWidth="1"/>
    <col min="7" max="7" width="10.00390625" style="0" bestFit="1" customWidth="1"/>
    <col min="8" max="8" width="14.75390625" style="0" bestFit="1" customWidth="1"/>
    <col min="9" max="9" width="8.875" style="0" customWidth="1"/>
    <col min="10" max="10" width="10.75390625" style="0" customWidth="1"/>
    <col min="11" max="11" width="42.125" style="0" bestFit="1" customWidth="1"/>
    <col min="12" max="12" width="14.625" style="0" bestFit="1" customWidth="1"/>
    <col min="13" max="13" width="20.125" style="0" bestFit="1" customWidth="1"/>
    <col min="14" max="14" width="8.25390625" style="0" customWidth="1"/>
  </cols>
  <sheetData>
    <row r="1" spans="2:14" ht="16.5">
      <c r="B1" s="30" t="str">
        <f>S1_Title</f>
        <v>Протокол проверки результатов Единого государственного экзамена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2"/>
    </row>
    <row r="2" spans="2:14" ht="16.5">
      <c r="B2" s="30" t="str">
        <f>S1_FileName</f>
        <v>64-Саратовская область  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2"/>
    </row>
    <row r="3" spans="2:13" ht="16.5">
      <c r="B3" s="29" t="str">
        <f>S1_InstType</f>
        <v>Код ППЭ: </v>
      </c>
      <c r="C3" s="29"/>
      <c r="D3" s="29"/>
      <c r="E3" s="29"/>
      <c r="F3" s="29"/>
      <c r="G3" s="29"/>
      <c r="H3" s="29"/>
      <c r="I3" s="29"/>
      <c r="J3" s="31" t="str">
        <f>S1_SchoolCode</f>
        <v>301</v>
      </c>
      <c r="K3" s="31"/>
      <c r="L3" s="31"/>
      <c r="M3" s="31"/>
    </row>
    <row r="4" spans="2:13" ht="17.25" thickBot="1">
      <c r="B4" s="30" t="str">
        <f>S1_SubjectCode</f>
        <v>06-Биология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13" ht="38.25">
      <c r="B5" s="10" t="s">
        <v>2</v>
      </c>
      <c r="C5" s="7" t="str">
        <f>S1_FName1</f>
        <v>Аудитория</v>
      </c>
      <c r="D5" s="7" t="str">
        <f>S1_FName2</f>
        <v>Код ОУ</v>
      </c>
      <c r="E5" s="7" t="str">
        <f>S1_FName3</f>
        <v>Класс</v>
      </c>
      <c r="F5" s="7" t="str">
        <f>S1_FName4</f>
        <v>Фамилия</v>
      </c>
      <c r="G5" s="7" t="str">
        <f>S1_FName5</f>
        <v>Имя</v>
      </c>
      <c r="H5" s="7" t="str">
        <f>S1_FName6</f>
        <v>Отчество</v>
      </c>
      <c r="I5" s="7" t="str">
        <f>S1_FName13</f>
        <v>Серия документа</v>
      </c>
      <c r="J5" s="7" t="str">
        <f>S1_FName14</f>
        <v>Номер документа</v>
      </c>
      <c r="K5" s="7" t="str">
        <f>S1_FName10</f>
        <v>Задания типа А</v>
      </c>
      <c r="L5" s="7" t="str">
        <f>S1_FName11</f>
        <v>Задания типа В</v>
      </c>
      <c r="M5" s="7" t="str">
        <f>S1_FName12</f>
        <v>Задания типа C</v>
      </c>
    </row>
    <row r="6" spans="1:13" ht="12.75" customHeight="1">
      <c r="A6" s="4"/>
      <c r="B6" s="11">
        <v>1</v>
      </c>
      <c r="C6" s="5" t="s">
        <v>27</v>
      </c>
      <c r="D6" s="5" t="s">
        <v>28</v>
      </c>
      <c r="E6" s="5" t="s">
        <v>29</v>
      </c>
      <c r="F6" s="6" t="s">
        <v>30</v>
      </c>
      <c r="G6" s="6" t="s">
        <v>31</v>
      </c>
      <c r="H6" s="6" t="s">
        <v>32</v>
      </c>
      <c r="I6" s="6" t="s">
        <v>33</v>
      </c>
      <c r="J6" s="6" t="s">
        <v>34</v>
      </c>
      <c r="K6" s="6" t="s">
        <v>131</v>
      </c>
      <c r="L6" s="6" t="s">
        <v>132</v>
      </c>
      <c r="M6" s="6" t="s">
        <v>133</v>
      </c>
    </row>
    <row r="7" spans="1:13" ht="12.75" customHeight="1">
      <c r="A7" s="4"/>
      <c r="B7" s="11">
        <v>2</v>
      </c>
      <c r="C7" s="5" t="s">
        <v>27</v>
      </c>
      <c r="D7" s="5" t="s">
        <v>36</v>
      </c>
      <c r="E7" s="5" t="s">
        <v>29</v>
      </c>
      <c r="F7" s="6" t="s">
        <v>37</v>
      </c>
      <c r="G7" s="6" t="s">
        <v>38</v>
      </c>
      <c r="H7" s="6" t="s">
        <v>39</v>
      </c>
      <c r="I7" s="6" t="s">
        <v>33</v>
      </c>
      <c r="J7" s="6" t="s">
        <v>40</v>
      </c>
      <c r="K7" s="6" t="s">
        <v>134</v>
      </c>
      <c r="L7" s="6" t="s">
        <v>135</v>
      </c>
      <c r="M7" s="6" t="s">
        <v>136</v>
      </c>
    </row>
    <row r="8" spans="1:13" ht="12.75" customHeight="1">
      <c r="A8" s="4"/>
      <c r="B8" s="11">
        <v>3</v>
      </c>
      <c r="C8" s="5" t="s">
        <v>27</v>
      </c>
      <c r="D8" s="5" t="s">
        <v>36</v>
      </c>
      <c r="E8" s="5" t="s">
        <v>42</v>
      </c>
      <c r="F8" s="6" t="s">
        <v>43</v>
      </c>
      <c r="G8" s="6" t="s">
        <v>44</v>
      </c>
      <c r="H8" s="6" t="s">
        <v>45</v>
      </c>
      <c r="I8" s="6" t="s">
        <v>33</v>
      </c>
      <c r="J8" s="6" t="s">
        <v>46</v>
      </c>
      <c r="K8" s="6" t="s">
        <v>137</v>
      </c>
      <c r="L8" s="6" t="s">
        <v>138</v>
      </c>
      <c r="M8" s="6" t="s">
        <v>139</v>
      </c>
    </row>
    <row r="9" spans="1:13" ht="12.75" customHeight="1">
      <c r="A9" s="4"/>
      <c r="B9" s="11">
        <v>4</v>
      </c>
      <c r="C9" s="5" t="s">
        <v>27</v>
      </c>
      <c r="D9" s="5" t="s">
        <v>48</v>
      </c>
      <c r="E9" s="5" t="s">
        <v>29</v>
      </c>
      <c r="F9" s="6" t="s">
        <v>49</v>
      </c>
      <c r="G9" s="6" t="s">
        <v>50</v>
      </c>
      <c r="H9" s="6" t="s">
        <v>51</v>
      </c>
      <c r="I9" s="6" t="s">
        <v>52</v>
      </c>
      <c r="J9" s="6" t="s">
        <v>53</v>
      </c>
      <c r="K9" s="6" t="s">
        <v>140</v>
      </c>
      <c r="L9" s="6" t="s">
        <v>141</v>
      </c>
      <c r="M9" s="6" t="s">
        <v>142</v>
      </c>
    </row>
    <row r="10" spans="1:13" ht="12.75" customHeight="1">
      <c r="A10" s="4"/>
      <c r="B10" s="11">
        <v>5</v>
      </c>
      <c r="C10" s="5" t="s">
        <v>27</v>
      </c>
      <c r="D10" s="5" t="s">
        <v>55</v>
      </c>
      <c r="E10" s="5" t="s">
        <v>29</v>
      </c>
      <c r="F10" s="6" t="s">
        <v>56</v>
      </c>
      <c r="G10" s="6" t="s">
        <v>57</v>
      </c>
      <c r="H10" s="6" t="s">
        <v>58</v>
      </c>
      <c r="I10" s="6" t="s">
        <v>33</v>
      </c>
      <c r="J10" s="6" t="s">
        <v>59</v>
      </c>
      <c r="K10" s="6" t="s">
        <v>143</v>
      </c>
      <c r="L10" s="6" t="s">
        <v>144</v>
      </c>
      <c r="M10" s="6" t="s">
        <v>145</v>
      </c>
    </row>
    <row r="11" spans="1:13" ht="12.75" customHeight="1">
      <c r="A11" s="4"/>
      <c r="B11" s="11">
        <v>6</v>
      </c>
      <c r="C11" s="5" t="s">
        <v>61</v>
      </c>
      <c r="D11" s="5" t="s">
        <v>28</v>
      </c>
      <c r="E11" s="5" t="s">
        <v>29</v>
      </c>
      <c r="F11" s="6" t="s">
        <v>62</v>
      </c>
      <c r="G11" s="6" t="s">
        <v>63</v>
      </c>
      <c r="H11" s="6" t="s">
        <v>51</v>
      </c>
      <c r="I11" s="6" t="s">
        <v>33</v>
      </c>
      <c r="J11" s="6" t="s">
        <v>64</v>
      </c>
      <c r="K11" s="6" t="s">
        <v>146</v>
      </c>
      <c r="L11" s="6" t="s">
        <v>147</v>
      </c>
      <c r="M11" s="6" t="s">
        <v>148</v>
      </c>
    </row>
    <row r="12" spans="1:13" ht="12.75" customHeight="1">
      <c r="A12" s="4"/>
      <c r="B12" s="11">
        <v>7</v>
      </c>
      <c r="C12" s="5" t="s">
        <v>61</v>
      </c>
      <c r="D12" s="5" t="s">
        <v>28</v>
      </c>
      <c r="E12" s="5" t="s">
        <v>42</v>
      </c>
      <c r="F12" s="6" t="s">
        <v>66</v>
      </c>
      <c r="G12" s="6" t="s">
        <v>67</v>
      </c>
      <c r="H12" s="6" t="s">
        <v>68</v>
      </c>
      <c r="I12" s="6" t="s">
        <v>69</v>
      </c>
      <c r="J12" s="6" t="s">
        <v>70</v>
      </c>
      <c r="K12" s="6" t="s">
        <v>149</v>
      </c>
      <c r="L12" s="6" t="s">
        <v>150</v>
      </c>
      <c r="M12" s="6" t="s">
        <v>151</v>
      </c>
    </row>
    <row r="13" spans="1:13" ht="12.75" customHeight="1">
      <c r="A13" s="4"/>
      <c r="B13" s="11">
        <v>8</v>
      </c>
      <c r="C13" s="5" t="s">
        <v>61</v>
      </c>
      <c r="D13" s="5" t="s">
        <v>28</v>
      </c>
      <c r="E13" s="5" t="s">
        <v>71</v>
      </c>
      <c r="F13" s="6" t="s">
        <v>72</v>
      </c>
      <c r="G13" s="6" t="s">
        <v>73</v>
      </c>
      <c r="H13" s="6" t="s">
        <v>74</v>
      </c>
      <c r="I13" s="6" t="s">
        <v>33</v>
      </c>
      <c r="J13" s="6" t="s">
        <v>75</v>
      </c>
      <c r="K13" s="6" t="s">
        <v>152</v>
      </c>
      <c r="L13" s="6" t="s">
        <v>153</v>
      </c>
      <c r="M13" s="6" t="s">
        <v>151</v>
      </c>
    </row>
    <row r="14" spans="1:13" ht="12.75" customHeight="1">
      <c r="A14" s="4"/>
      <c r="B14" s="11">
        <v>9</v>
      </c>
      <c r="C14" s="5" t="s">
        <v>61</v>
      </c>
      <c r="D14" s="5" t="s">
        <v>28</v>
      </c>
      <c r="E14" s="5" t="s">
        <v>71</v>
      </c>
      <c r="F14" s="6" t="s">
        <v>76</v>
      </c>
      <c r="G14" s="6" t="s">
        <v>77</v>
      </c>
      <c r="H14" s="6" t="s">
        <v>78</v>
      </c>
      <c r="I14" s="6" t="s">
        <v>52</v>
      </c>
      <c r="J14" s="6" t="s">
        <v>79</v>
      </c>
      <c r="K14" s="6" t="s">
        <v>154</v>
      </c>
      <c r="L14" s="6" t="s">
        <v>155</v>
      </c>
      <c r="M14" s="6" t="s">
        <v>151</v>
      </c>
    </row>
    <row r="15" spans="1:13" ht="12.75" customHeight="1">
      <c r="A15" s="4"/>
      <c r="B15" s="11">
        <v>10</v>
      </c>
      <c r="C15" s="5" t="s">
        <v>61</v>
      </c>
      <c r="D15" s="5" t="s">
        <v>28</v>
      </c>
      <c r="E15" s="5" t="s">
        <v>71</v>
      </c>
      <c r="F15" s="6" t="s">
        <v>81</v>
      </c>
      <c r="G15" s="6" t="s">
        <v>82</v>
      </c>
      <c r="H15" s="6" t="s">
        <v>83</v>
      </c>
      <c r="I15" s="6" t="s">
        <v>33</v>
      </c>
      <c r="J15" s="6" t="s">
        <v>84</v>
      </c>
      <c r="K15" s="6" t="s">
        <v>156</v>
      </c>
      <c r="L15" s="6" t="s">
        <v>157</v>
      </c>
      <c r="M15" s="6" t="s">
        <v>158</v>
      </c>
    </row>
    <row r="16" spans="1:13" ht="12.75" customHeight="1">
      <c r="A16" s="4"/>
      <c r="B16" s="11">
        <v>11</v>
      </c>
      <c r="C16" s="5" t="s">
        <v>61</v>
      </c>
      <c r="D16" s="5" t="s">
        <v>28</v>
      </c>
      <c r="E16" s="5" t="s">
        <v>71</v>
      </c>
      <c r="F16" s="6" t="s">
        <v>85</v>
      </c>
      <c r="G16" s="6" t="s">
        <v>86</v>
      </c>
      <c r="H16" s="6" t="s">
        <v>87</v>
      </c>
      <c r="I16" s="6" t="s">
        <v>33</v>
      </c>
      <c r="J16" s="6" t="s">
        <v>88</v>
      </c>
      <c r="K16" s="6" t="s">
        <v>159</v>
      </c>
      <c r="L16" s="6" t="s">
        <v>160</v>
      </c>
      <c r="M16" s="6" t="s">
        <v>161</v>
      </c>
    </row>
    <row r="17" spans="1:13" ht="12.75" customHeight="1">
      <c r="A17" s="4"/>
      <c r="B17" s="11">
        <v>12</v>
      </c>
      <c r="C17" s="5" t="s">
        <v>61</v>
      </c>
      <c r="D17" s="5" t="s">
        <v>36</v>
      </c>
      <c r="E17" s="5" t="s">
        <v>29</v>
      </c>
      <c r="F17" s="6" t="s">
        <v>90</v>
      </c>
      <c r="G17" s="6" t="s">
        <v>91</v>
      </c>
      <c r="H17" s="6" t="s">
        <v>92</v>
      </c>
      <c r="I17" s="6" t="s">
        <v>69</v>
      </c>
      <c r="J17" s="6" t="s">
        <v>93</v>
      </c>
      <c r="K17" s="6" t="s">
        <v>162</v>
      </c>
      <c r="L17" s="6" t="s">
        <v>163</v>
      </c>
      <c r="M17" s="6" t="s">
        <v>164</v>
      </c>
    </row>
    <row r="18" spans="1:13" ht="12.75" customHeight="1">
      <c r="A18" s="4"/>
      <c r="B18" s="11">
        <v>13</v>
      </c>
      <c r="C18" s="5" t="s">
        <v>61</v>
      </c>
      <c r="D18" s="5" t="s">
        <v>36</v>
      </c>
      <c r="E18" s="5" t="s">
        <v>42</v>
      </c>
      <c r="F18" s="6" t="s">
        <v>95</v>
      </c>
      <c r="G18" s="6" t="s">
        <v>96</v>
      </c>
      <c r="H18" s="6" t="s">
        <v>97</v>
      </c>
      <c r="I18" s="6" t="s">
        <v>33</v>
      </c>
      <c r="J18" s="6" t="s">
        <v>98</v>
      </c>
      <c r="K18" s="6" t="s">
        <v>165</v>
      </c>
      <c r="L18" s="6" t="s">
        <v>166</v>
      </c>
      <c r="M18" s="6" t="s">
        <v>167</v>
      </c>
    </row>
    <row r="19" spans="1:13" ht="12.75" customHeight="1">
      <c r="A19" s="4"/>
      <c r="B19" s="11">
        <v>14</v>
      </c>
      <c r="C19" s="5" t="s">
        <v>61</v>
      </c>
      <c r="D19" s="5" t="s">
        <v>48</v>
      </c>
      <c r="E19" s="5" t="s">
        <v>29</v>
      </c>
      <c r="F19" s="6" t="s">
        <v>100</v>
      </c>
      <c r="G19" s="6" t="s">
        <v>101</v>
      </c>
      <c r="H19" s="6" t="s">
        <v>102</v>
      </c>
      <c r="I19" s="6" t="s">
        <v>52</v>
      </c>
      <c r="J19" s="6" t="s">
        <v>103</v>
      </c>
      <c r="K19" s="6" t="s">
        <v>168</v>
      </c>
      <c r="L19" s="6" t="s">
        <v>169</v>
      </c>
      <c r="M19" s="6" t="s">
        <v>170</v>
      </c>
    </row>
    <row r="20" spans="1:13" ht="12.75" customHeight="1">
      <c r="A20" s="4"/>
      <c r="B20" s="11">
        <v>15</v>
      </c>
      <c r="C20" s="5" t="s">
        <v>61</v>
      </c>
      <c r="D20" s="5" t="s">
        <v>104</v>
      </c>
      <c r="E20" s="5" t="s">
        <v>29</v>
      </c>
      <c r="F20" s="6" t="s">
        <v>105</v>
      </c>
      <c r="G20" s="6" t="s">
        <v>106</v>
      </c>
      <c r="H20" s="6" t="s">
        <v>107</v>
      </c>
      <c r="I20" s="6" t="s">
        <v>52</v>
      </c>
      <c r="J20" s="6" t="s">
        <v>108</v>
      </c>
      <c r="K20" s="6" t="s">
        <v>171</v>
      </c>
      <c r="L20" s="6" t="s">
        <v>172</v>
      </c>
      <c r="M20" s="6" t="s">
        <v>173</v>
      </c>
    </row>
    <row r="21" spans="1:13" ht="12.75" customHeight="1">
      <c r="A21" s="4"/>
      <c r="B21" s="11">
        <v>16</v>
      </c>
      <c r="C21" s="5" t="s">
        <v>61</v>
      </c>
      <c r="D21" s="5" t="s">
        <v>55</v>
      </c>
      <c r="E21" s="5" t="s">
        <v>29</v>
      </c>
      <c r="F21" s="6" t="s">
        <v>110</v>
      </c>
      <c r="G21" s="6" t="s">
        <v>111</v>
      </c>
      <c r="H21" s="6" t="s">
        <v>83</v>
      </c>
      <c r="I21" s="6" t="s">
        <v>52</v>
      </c>
      <c r="J21" s="6" t="s">
        <v>112</v>
      </c>
      <c r="K21" s="6" t="s">
        <v>174</v>
      </c>
      <c r="L21" s="6" t="s">
        <v>175</v>
      </c>
      <c r="M21" s="6" t="s">
        <v>176</v>
      </c>
    </row>
    <row r="22" spans="1:13" ht="12.75" customHeight="1">
      <c r="A22" s="4"/>
      <c r="B22" s="11">
        <v>17</v>
      </c>
      <c r="C22" s="5" t="s">
        <v>61</v>
      </c>
      <c r="D22" s="5" t="s">
        <v>114</v>
      </c>
      <c r="E22" s="5" t="s">
        <v>29</v>
      </c>
      <c r="F22" s="6" t="s">
        <v>115</v>
      </c>
      <c r="G22" s="6" t="s">
        <v>116</v>
      </c>
      <c r="H22" s="6" t="s">
        <v>117</v>
      </c>
      <c r="I22" s="6" t="s">
        <v>52</v>
      </c>
      <c r="J22" s="6" t="s">
        <v>118</v>
      </c>
      <c r="K22" s="6" t="s">
        <v>177</v>
      </c>
      <c r="L22" s="6" t="s">
        <v>178</v>
      </c>
      <c r="M22" s="6" t="s">
        <v>179</v>
      </c>
    </row>
    <row r="23" spans="1:13" ht="12.75" customHeight="1">
      <c r="A23" s="4"/>
      <c r="B23" s="11">
        <v>18</v>
      </c>
      <c r="C23" s="5" t="s">
        <v>61</v>
      </c>
      <c r="D23" s="5" t="s">
        <v>120</v>
      </c>
      <c r="E23" s="5" t="s">
        <v>29</v>
      </c>
      <c r="F23" s="6" t="s">
        <v>121</v>
      </c>
      <c r="G23" s="6" t="s">
        <v>122</v>
      </c>
      <c r="H23" s="6" t="s">
        <v>123</v>
      </c>
      <c r="I23" s="6" t="s">
        <v>33</v>
      </c>
      <c r="J23" s="6" t="s">
        <v>124</v>
      </c>
      <c r="K23" s="6" t="s">
        <v>180</v>
      </c>
      <c r="L23" s="6" t="s">
        <v>181</v>
      </c>
      <c r="M23" s="6" t="s">
        <v>182</v>
      </c>
    </row>
    <row r="24" spans="1:13" ht="12.75" customHeight="1">
      <c r="A24" s="4"/>
      <c r="B24" s="11">
        <v>19</v>
      </c>
      <c r="C24" s="5" t="s">
        <v>61</v>
      </c>
      <c r="D24" s="5" t="s">
        <v>126</v>
      </c>
      <c r="E24" s="5" t="s">
        <v>42</v>
      </c>
      <c r="F24" s="6" t="s">
        <v>127</v>
      </c>
      <c r="G24" s="6" t="s">
        <v>128</v>
      </c>
      <c r="H24" s="6" t="s">
        <v>129</v>
      </c>
      <c r="I24" s="6" t="s">
        <v>52</v>
      </c>
      <c r="J24" s="6" t="s">
        <v>130</v>
      </c>
      <c r="K24" s="6" t="s">
        <v>183</v>
      </c>
      <c r="L24" s="6" t="s">
        <v>184</v>
      </c>
      <c r="M24" s="6" t="s">
        <v>176</v>
      </c>
    </row>
    <row r="25" spans="1:13" ht="13.5" thickBot="1">
      <c r="A25" s="1"/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 t="s">
        <v>0</v>
      </c>
    </row>
    <row r="26" spans="1:13" ht="12.75">
      <c r="A26" s="1"/>
      <c r="B26" s="1"/>
      <c r="C26" s="1"/>
      <c r="D26" s="3"/>
      <c r="E26" s="3"/>
      <c r="F26" s="3"/>
      <c r="G26" s="3"/>
      <c r="H26" s="3"/>
      <c r="I26" s="3"/>
      <c r="J26" s="3"/>
      <c r="K26" s="3"/>
      <c r="L26" s="3"/>
      <c r="M26" s="3" t="s">
        <v>0</v>
      </c>
    </row>
  </sheetData>
  <sheetProtection/>
  <mergeCells count="5"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8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X6"/>
  <sheetViews>
    <sheetView workbookViewId="0" topLeftCell="A1">
      <selection activeCell="A30013" sqref="A30013:M30014"/>
    </sheetView>
  </sheetViews>
  <sheetFormatPr defaultColWidth="9.00390625" defaultRowHeight="12.75"/>
  <sheetData>
    <row r="5" spans="1:2" ht="12.75">
      <c r="A5" s="26" t="s">
        <v>3</v>
      </c>
      <c r="B5" t="e">
        <f>XLR_ERRNAME</f>
        <v>#NAME?</v>
      </c>
    </row>
    <row r="6" spans="1:24" ht="12.75">
      <c r="A6" t="s">
        <v>4</v>
      </c>
      <c r="B6">
        <v>0</v>
      </c>
      <c r="C6" s="27" t="s">
        <v>5</v>
      </c>
      <c r="D6" s="27" t="s">
        <v>6</v>
      </c>
      <c r="E6" s="27" t="s">
        <v>7</v>
      </c>
      <c r="F6" s="27" t="s">
        <v>8</v>
      </c>
      <c r="G6" s="27" t="s">
        <v>9</v>
      </c>
      <c r="H6" s="27" t="s">
        <v>10</v>
      </c>
      <c r="I6" s="27" t="s">
        <v>11</v>
      </c>
      <c r="J6" s="27" t="s">
        <v>12</v>
      </c>
      <c r="K6" s="27" t="s">
        <v>13</v>
      </c>
      <c r="L6" s="27" t="s">
        <v>14</v>
      </c>
      <c r="M6" s="27" t="s">
        <v>15</v>
      </c>
      <c r="N6" s="27" t="s">
        <v>16</v>
      </c>
      <c r="O6" s="27" t="s">
        <v>17</v>
      </c>
      <c r="P6" s="27" t="s">
        <v>18</v>
      </c>
      <c r="Q6" s="27" t="s">
        <v>19</v>
      </c>
      <c r="R6" s="27" t="s">
        <v>20</v>
      </c>
      <c r="S6" s="27" t="s">
        <v>21</v>
      </c>
      <c r="T6" s="27" t="s">
        <v>22</v>
      </c>
      <c r="U6" s="27" t="s">
        <v>23</v>
      </c>
      <c r="V6" s="27" t="s">
        <v>24</v>
      </c>
      <c r="W6" s="27" t="s">
        <v>25</v>
      </c>
      <c r="X6" s="27" t="s">
        <v>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User</cp:lastModifiedBy>
  <cp:lastPrinted>2009-06-11T06:15:54Z</cp:lastPrinted>
  <dcterms:created xsi:type="dcterms:W3CDTF">2003-05-21T15:59:57Z</dcterms:created>
  <dcterms:modified xsi:type="dcterms:W3CDTF">2009-06-11T06:16:09Z</dcterms:modified>
  <cp:category/>
  <cp:version/>
  <cp:contentType/>
  <cp:contentStatus/>
</cp:coreProperties>
</file>